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00 Netz\303 Tarife\01 Tarifhochrechnung\2023\"/>
    </mc:Choice>
  </mc:AlternateContent>
  <bookViews>
    <workbookView xWindow="360" yWindow="60" windowWidth="15240" windowHeight="12120"/>
  </bookViews>
  <sheets>
    <sheet name="Basistarif" sheetId="1" r:id="rId1"/>
  </sheets>
  <definedNames>
    <definedName name="_xlnm.Print_Area" localSheetId="0">Basistarif!$A$1:$H$32</definedName>
  </definedNames>
  <calcPr calcId="162913" concurrentCalc="0"/>
</workbook>
</file>

<file path=xl/calcChain.xml><?xml version="1.0" encoding="utf-8"?>
<calcChain xmlns="http://schemas.openxmlformats.org/spreadsheetml/2006/main">
  <c r="F7" i="1" l="1"/>
  <c r="D25" i="1"/>
  <c r="H25" i="1"/>
  <c r="F8" i="1"/>
  <c r="D15" i="1"/>
  <c r="H15" i="1"/>
  <c r="D13" i="1"/>
  <c r="H13" i="1"/>
  <c r="D14" i="1"/>
  <c r="H14" i="1"/>
  <c r="H17" i="1"/>
  <c r="D19" i="1"/>
  <c r="H19" i="1"/>
  <c r="D21" i="1"/>
  <c r="H21" i="1"/>
  <c r="D20" i="1"/>
  <c r="H20" i="1"/>
  <c r="D26" i="1"/>
  <c r="H26" i="1"/>
  <c r="H28" i="1"/>
  <c r="H23" i="1"/>
  <c r="H30" i="1"/>
  <c r="H31" i="1"/>
  <c r="H32" i="1"/>
</calcChain>
</file>

<file path=xl/sharedStrings.xml><?xml version="1.0" encoding="utf-8"?>
<sst xmlns="http://schemas.openxmlformats.org/spreadsheetml/2006/main" count="50" uniqueCount="29">
  <si>
    <t>Netzkosten</t>
  </si>
  <si>
    <t>Energiekosten</t>
  </si>
  <si>
    <t>Tagestarif</t>
  </si>
  <si>
    <t>Nachttarif</t>
  </si>
  <si>
    <t>Grundgebühr</t>
  </si>
  <si>
    <t>CHF/Monat</t>
  </si>
  <si>
    <t>Rp./kWh</t>
  </si>
  <si>
    <t>Monate</t>
  </si>
  <si>
    <t>kWh</t>
  </si>
  <si>
    <t>Zählerstand</t>
  </si>
  <si>
    <t>Anfangsstand</t>
  </si>
  <si>
    <t>Endstand</t>
  </si>
  <si>
    <t>Verbrauch</t>
  </si>
  <si>
    <t>Anzahl Monate</t>
  </si>
  <si>
    <t>CHF</t>
  </si>
  <si>
    <t>Total exkl. MWST</t>
  </si>
  <si>
    <t>Total inkl. MWST</t>
  </si>
  <si>
    <t>Zusammenstellung</t>
  </si>
  <si>
    <t>Konzessionsabgabe an Gemeinde</t>
  </si>
  <si>
    <t>Allge. Systemdienstleistungen</t>
  </si>
  <si>
    <t>Systemdienstleistungen, Förder- und öffentliche Abgaben</t>
  </si>
  <si>
    <t>Gesetzliche Förderabgabe (KEV) und Schutz der Gewässer/Fische</t>
  </si>
  <si>
    <t>Zuzüglich 7.70% MWST</t>
  </si>
  <si>
    <t>Basistarif für Endkunden NE 7</t>
  </si>
  <si>
    <t>(Verbrauch unter 100'000 kWh pro Jahr)</t>
  </si>
  <si>
    <t>Basistarif 2023</t>
  </si>
  <si>
    <t>Obis</t>
  </si>
  <si>
    <t>1.8.1</t>
  </si>
  <si>
    <t>1.8.2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</si>
</sst>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#,##0.00_ ;\-#,##0.00\ 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color indexed="9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43" fontId="0" fillId="0" borderId="0" xfId="1" applyFont="1"/>
    <xf numFmtId="0" fontId="0" fillId="2" borderId="0" xfId="0" applyFill="1"/>
    <xf numFmtId="0" fontId="4" fillId="0" borderId="0" xfId="0" applyFont="1"/>
    <xf numFmtId="0" fontId="0" fillId="3" borderId="1" xfId="0" applyFill="1" applyBorder="1"/>
    <xf numFmtId="0" fontId="0" fillId="3" borderId="2" xfId="0" applyFill="1" applyBorder="1"/>
    <xf numFmtId="43" fontId="0" fillId="3" borderId="2" xfId="1" applyFont="1" applyFill="1" applyBorder="1"/>
    <xf numFmtId="0" fontId="0" fillId="3" borderId="3" xfId="0" applyFill="1" applyBorder="1"/>
    <xf numFmtId="0" fontId="5" fillId="3" borderId="0" xfId="0" applyFont="1" applyFill="1" applyBorder="1"/>
    <xf numFmtId="0" fontId="6" fillId="3" borderId="0" xfId="0" applyFont="1" applyFill="1" applyBorder="1"/>
    <xf numFmtId="43" fontId="6" fillId="3" borderId="0" xfId="1" applyFont="1" applyFill="1" applyBorder="1"/>
    <xf numFmtId="164" fontId="6" fillId="3" borderId="0" xfId="1" applyNumberFormat="1" applyFont="1" applyFill="1" applyBorder="1"/>
    <xf numFmtId="43" fontId="6" fillId="3" borderId="0" xfId="1" applyFont="1" applyFill="1" applyBorder="1" applyAlignment="1"/>
    <xf numFmtId="0" fontId="6" fillId="3" borderId="4" xfId="0" applyFont="1" applyFill="1" applyBorder="1"/>
    <xf numFmtId="43" fontId="6" fillId="3" borderId="4" xfId="1" applyFont="1" applyFill="1" applyBorder="1"/>
    <xf numFmtId="0" fontId="5" fillId="3" borderId="5" xfId="0" applyFont="1" applyFill="1" applyBorder="1"/>
    <xf numFmtId="43" fontId="6" fillId="3" borderId="5" xfId="1" applyFont="1" applyFill="1" applyBorder="1"/>
    <xf numFmtId="0" fontId="6" fillId="3" borderId="5" xfId="0" applyFont="1" applyFill="1" applyBorder="1"/>
    <xf numFmtId="0" fontId="5" fillId="3" borderId="2" xfId="0" applyFont="1" applyFill="1" applyBorder="1"/>
    <xf numFmtId="0" fontId="6" fillId="3" borderId="2" xfId="0" applyFont="1" applyFill="1" applyBorder="1"/>
    <xf numFmtId="43" fontId="6" fillId="3" borderId="2" xfId="1" applyFont="1" applyFill="1" applyBorder="1"/>
    <xf numFmtId="43" fontId="7" fillId="3" borderId="0" xfId="1" applyFont="1" applyFill="1" applyBorder="1"/>
    <xf numFmtId="43" fontId="7" fillId="3" borderId="4" xfId="1" applyFont="1" applyFill="1" applyBorder="1"/>
    <xf numFmtId="43" fontId="7" fillId="3" borderId="5" xfId="1" applyFont="1" applyFill="1" applyBorder="1"/>
    <xf numFmtId="0" fontId="7" fillId="3" borderId="0" xfId="0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164" fontId="6" fillId="3" borderId="6" xfId="1" applyNumberFormat="1" applyFont="1" applyFill="1" applyBorder="1"/>
    <xf numFmtId="0" fontId="5" fillId="3" borderId="4" xfId="0" applyFont="1" applyFill="1" applyBorder="1"/>
    <xf numFmtId="43" fontId="5" fillId="3" borderId="4" xfId="1" applyFont="1" applyFill="1" applyBorder="1"/>
    <xf numFmtId="43" fontId="8" fillId="3" borderId="4" xfId="1" applyFont="1" applyFill="1" applyBorder="1"/>
    <xf numFmtId="0" fontId="8" fillId="3" borderId="4" xfId="0" applyFont="1" applyFill="1" applyBorder="1"/>
    <xf numFmtId="0" fontId="0" fillId="3" borderId="7" xfId="0" applyFill="1" applyBorder="1"/>
    <xf numFmtId="0" fontId="6" fillId="3" borderId="8" xfId="0" applyFont="1" applyFill="1" applyBorder="1"/>
    <xf numFmtId="0" fontId="0" fillId="3" borderId="9" xfId="0" applyFill="1" applyBorder="1"/>
    <xf numFmtId="0" fontId="7" fillId="3" borderId="10" xfId="0" applyFont="1" applyFill="1" applyBorder="1" applyAlignment="1">
      <alignment horizontal="center"/>
    </xf>
    <xf numFmtId="0" fontId="0" fillId="3" borderId="11" xfId="0" applyFill="1" applyBorder="1"/>
    <xf numFmtId="0" fontId="6" fillId="3" borderId="12" xfId="0" applyFont="1" applyFill="1" applyBorder="1" applyAlignment="1">
      <alignment horizontal="center"/>
    </xf>
    <xf numFmtId="43" fontId="6" fillId="3" borderId="13" xfId="1" applyFont="1" applyFill="1" applyBorder="1"/>
    <xf numFmtId="43" fontId="6" fillId="3" borderId="13" xfId="0" applyNumberFormat="1" applyFont="1" applyFill="1" applyBorder="1"/>
    <xf numFmtId="0" fontId="4" fillId="3" borderId="3" xfId="0" applyFont="1" applyFill="1" applyBorder="1"/>
    <xf numFmtId="0" fontId="3" fillId="3" borderId="9" xfId="0" applyFont="1" applyFill="1" applyBorder="1"/>
    <xf numFmtId="43" fontId="5" fillId="3" borderId="10" xfId="0" applyNumberFormat="1" applyFont="1" applyFill="1" applyBorder="1"/>
    <xf numFmtId="0" fontId="6" fillId="3" borderId="13" xfId="0" applyFont="1" applyFill="1" applyBorder="1"/>
    <xf numFmtId="43" fontId="5" fillId="3" borderId="12" xfId="0" applyNumberFormat="1" applyFont="1" applyFill="1" applyBorder="1"/>
    <xf numFmtId="43" fontId="6" fillId="3" borderId="14" xfId="0" applyNumberFormat="1" applyFont="1" applyFill="1" applyBorder="1"/>
    <xf numFmtId="0" fontId="0" fillId="3" borderId="0" xfId="0" applyFill="1" applyBorder="1"/>
    <xf numFmtId="43" fontId="0" fillId="3" borderId="0" xfId="1" applyFont="1" applyFill="1" applyBorder="1"/>
    <xf numFmtId="0" fontId="0" fillId="3" borderId="8" xfId="0" applyFill="1" applyBorder="1"/>
    <xf numFmtId="0" fontId="2" fillId="3" borderId="3" xfId="0" applyFont="1" applyFill="1" applyBorder="1"/>
    <xf numFmtId="0" fontId="3" fillId="3" borderId="3" xfId="0" applyFont="1" applyFill="1" applyBorder="1"/>
    <xf numFmtId="164" fontId="6" fillId="2" borderId="6" xfId="1" applyNumberFormat="1" applyFont="1" applyFill="1" applyBorder="1" applyAlignment="1" applyProtection="1">
      <protection locked="0" hidden="1"/>
    </xf>
    <xf numFmtId="164" fontId="6" fillId="2" borderId="15" xfId="1" applyNumberFormat="1" applyFont="1" applyFill="1" applyBorder="1" applyAlignment="1" applyProtection="1">
      <protection locked="0" hidden="1"/>
    </xf>
    <xf numFmtId="43" fontId="5" fillId="3" borderId="0" xfId="1" applyFont="1" applyFill="1" applyBorder="1"/>
    <xf numFmtId="43" fontId="5" fillId="3" borderId="16" xfId="0" applyNumberFormat="1" applyFont="1" applyFill="1" applyBorder="1"/>
    <xf numFmtId="0" fontId="6" fillId="3" borderId="0" xfId="0" applyFont="1" applyFill="1" applyBorder="1" applyAlignment="1">
      <alignment wrapText="1" readingOrder="1"/>
    </xf>
    <xf numFmtId="43" fontId="10" fillId="3" borderId="0" xfId="1" applyFont="1" applyFill="1" applyBorder="1"/>
    <xf numFmtId="165" fontId="6" fillId="2" borderId="6" xfId="1" applyNumberFormat="1" applyFont="1" applyFill="1" applyBorder="1" applyAlignment="1" applyProtection="1">
      <protection locked="0" hidden="1"/>
    </xf>
    <xf numFmtId="43" fontId="6" fillId="3" borderId="0" xfId="1" applyNumberFormat="1" applyFont="1" applyFill="1" applyBorder="1"/>
    <xf numFmtId="0" fontId="9" fillId="4" borderId="0" xfId="0" applyFont="1" applyFill="1" applyBorder="1" applyAlignment="1">
      <alignment horizontal="left" vertical="center" indent="1"/>
    </xf>
    <xf numFmtId="49" fontId="2" fillId="3" borderId="0" xfId="0" applyNumberFormat="1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80596</xdr:colOff>
      <xdr:row>0</xdr:row>
      <xdr:rowOff>71445</xdr:rowOff>
    </xdr:from>
    <xdr:to>
      <xdr:col>2</xdr:col>
      <xdr:colOff>874853</xdr:colOff>
      <xdr:row>1</xdr:row>
      <xdr:rowOff>19742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96" y="71445"/>
          <a:ext cx="1504969" cy="51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view="pageBreakPreview" topLeftCell="A4" zoomScale="130" zoomScaleNormal="120" zoomScaleSheetLayoutView="130" workbookViewId="0">
      <selection activeCell="C6" sqref="C6"/>
    </sheetView>
  </sheetViews>
  <sheetFormatPr baseColWidth="10" defaultRowHeight="12.75" x14ac:dyDescent="0.2"/>
  <cols>
    <col min="1" max="1" width="5.28515625" customWidth="1"/>
    <col min="2" max="2" width="5.42578125" customWidth="1"/>
    <col min="3" max="3" width="24.140625" customWidth="1"/>
    <col min="4" max="5" width="9.5703125" style="2" customWidth="1"/>
    <col min="6" max="6" width="8.28515625" style="2" customWidth="1"/>
    <col min="7" max="7" width="7.5703125" customWidth="1"/>
    <col min="8" max="8" width="12.140625" customWidth="1"/>
  </cols>
  <sheetData>
    <row r="1" spans="1:8" ht="44.25" customHeight="1" x14ac:dyDescent="0.2">
      <c r="A1" s="5"/>
      <c r="B1" s="6"/>
      <c r="C1" s="6"/>
      <c r="D1" s="7"/>
      <c r="E1" s="7"/>
      <c r="F1" s="7"/>
      <c r="G1" s="6"/>
      <c r="H1" s="33"/>
    </row>
    <row r="2" spans="1:8" ht="30" customHeight="1" x14ac:dyDescent="0.2">
      <c r="A2" s="51" t="s">
        <v>23</v>
      </c>
      <c r="B2" s="47"/>
      <c r="C2" s="47"/>
      <c r="D2" s="48"/>
      <c r="E2" s="48"/>
      <c r="F2" s="48"/>
      <c r="G2" s="47"/>
      <c r="H2" s="49"/>
    </row>
    <row r="3" spans="1:8" ht="14.25" customHeight="1" x14ac:dyDescent="0.2">
      <c r="A3" s="50" t="s">
        <v>24</v>
      </c>
      <c r="B3" s="47"/>
      <c r="C3" s="47"/>
      <c r="D3" s="48"/>
      <c r="E3" s="48"/>
      <c r="F3" s="48"/>
      <c r="G3" s="47"/>
      <c r="H3" s="49"/>
    </row>
    <row r="4" spans="1:8" ht="14.25" customHeight="1" x14ac:dyDescent="0.2">
      <c r="A4" s="50"/>
      <c r="B4" s="47"/>
      <c r="C4" s="47"/>
      <c r="D4" s="48"/>
      <c r="E4" s="48"/>
      <c r="F4" s="48"/>
      <c r="G4" s="47"/>
      <c r="H4" s="49"/>
    </row>
    <row r="5" spans="1:8" ht="20.25" customHeight="1" x14ac:dyDescent="0.2">
      <c r="A5" s="50"/>
      <c r="B5" s="60" t="s">
        <v>25</v>
      </c>
      <c r="C5" s="60"/>
      <c r="D5" s="57"/>
      <c r="E5" s="48"/>
      <c r="F5" s="48"/>
      <c r="G5" s="47"/>
      <c r="H5" s="49"/>
    </row>
    <row r="6" spans="1:8" ht="23.25" customHeight="1" x14ac:dyDescent="0.2">
      <c r="A6" s="8"/>
      <c r="B6" s="9" t="s">
        <v>26</v>
      </c>
      <c r="C6" s="9" t="s">
        <v>9</v>
      </c>
      <c r="D6" s="11" t="s">
        <v>10</v>
      </c>
      <c r="E6" s="11" t="s">
        <v>11</v>
      </c>
      <c r="F6" s="11" t="s">
        <v>12</v>
      </c>
      <c r="G6" s="10"/>
      <c r="H6" s="34"/>
    </row>
    <row r="7" spans="1:8" ht="14.25" customHeight="1" x14ac:dyDescent="0.2">
      <c r="A7" s="8"/>
      <c r="B7" s="61" t="s">
        <v>27</v>
      </c>
      <c r="C7" s="10" t="s">
        <v>2</v>
      </c>
      <c r="D7" s="52">
        <v>1</v>
      </c>
      <c r="E7" s="53">
        <v>3000</v>
      </c>
      <c r="F7" s="28">
        <f>SUM(E7-D7)</f>
        <v>2999</v>
      </c>
      <c r="G7" s="10" t="s">
        <v>8</v>
      </c>
      <c r="H7" s="34"/>
    </row>
    <row r="8" spans="1:8" ht="14.25" customHeight="1" x14ac:dyDescent="0.2">
      <c r="A8" s="8"/>
      <c r="B8" s="61" t="s">
        <v>28</v>
      </c>
      <c r="C8" s="10" t="s">
        <v>3</v>
      </c>
      <c r="D8" s="52">
        <v>1</v>
      </c>
      <c r="E8" s="53">
        <v>1000</v>
      </c>
      <c r="F8" s="28">
        <f>SUM(E8-D8)</f>
        <v>999</v>
      </c>
      <c r="G8" s="10" t="s">
        <v>8</v>
      </c>
      <c r="H8" s="34"/>
    </row>
    <row r="9" spans="1:8" ht="14.25" customHeight="1" x14ac:dyDescent="0.2">
      <c r="A9" s="8"/>
      <c r="B9" s="10"/>
      <c r="C9" s="10"/>
      <c r="D9" s="13"/>
      <c r="E9" s="13"/>
      <c r="F9" s="11"/>
      <c r="G9" s="10"/>
      <c r="H9" s="34"/>
    </row>
    <row r="10" spans="1:8" ht="14.25" customHeight="1" x14ac:dyDescent="0.2">
      <c r="A10" s="8"/>
      <c r="B10" s="10"/>
      <c r="C10" s="10" t="s">
        <v>13</v>
      </c>
      <c r="D10" s="58">
        <v>12</v>
      </c>
      <c r="E10" s="13"/>
      <c r="F10" s="11"/>
      <c r="G10" s="10"/>
      <c r="H10" s="34"/>
    </row>
    <row r="11" spans="1:8" ht="14.25" customHeight="1" x14ac:dyDescent="0.2">
      <c r="A11" s="35"/>
      <c r="B11" s="14"/>
      <c r="C11" s="14"/>
      <c r="D11" s="15"/>
      <c r="E11" s="15"/>
      <c r="F11" s="15"/>
      <c r="G11" s="14"/>
      <c r="H11" s="36" t="s">
        <v>14</v>
      </c>
    </row>
    <row r="12" spans="1:8" ht="14.25" customHeight="1" x14ac:dyDescent="0.2">
      <c r="A12" s="37"/>
      <c r="B12" s="16" t="s">
        <v>0</v>
      </c>
      <c r="C12" s="16"/>
      <c r="D12" s="17"/>
      <c r="E12" s="17"/>
      <c r="F12" s="17"/>
      <c r="G12" s="18"/>
      <c r="H12" s="38"/>
    </row>
    <row r="13" spans="1:8" ht="14.25" customHeight="1" x14ac:dyDescent="0.2">
      <c r="A13" s="8"/>
      <c r="B13" s="9"/>
      <c r="C13" s="10" t="s">
        <v>4</v>
      </c>
      <c r="D13" s="59">
        <f>SUM(D10)</f>
        <v>12</v>
      </c>
      <c r="E13" s="22" t="s">
        <v>7</v>
      </c>
      <c r="F13" s="11">
        <v>8</v>
      </c>
      <c r="G13" s="25" t="s">
        <v>5</v>
      </c>
      <c r="H13" s="39">
        <f>SUM(D13*F13)</f>
        <v>96</v>
      </c>
    </row>
    <row r="14" spans="1:8" ht="14.25" customHeight="1" x14ac:dyDescent="0.2">
      <c r="A14" s="8"/>
      <c r="B14" s="10"/>
      <c r="C14" s="10" t="s">
        <v>2</v>
      </c>
      <c r="D14" s="12">
        <f>SUM(F7)</f>
        <v>2999</v>
      </c>
      <c r="E14" s="22" t="s">
        <v>8</v>
      </c>
      <c r="F14" s="11">
        <v>8.1</v>
      </c>
      <c r="G14" s="25" t="s">
        <v>6</v>
      </c>
      <c r="H14" s="40">
        <f>SUM(D14*F14)/100</f>
        <v>242.91899999999998</v>
      </c>
    </row>
    <row r="15" spans="1:8" ht="14.25" customHeight="1" x14ac:dyDescent="0.2">
      <c r="A15" s="8"/>
      <c r="B15" s="10"/>
      <c r="C15" s="10" t="s">
        <v>3</v>
      </c>
      <c r="D15" s="12">
        <f>SUM(F8)</f>
        <v>999</v>
      </c>
      <c r="E15" s="22" t="s">
        <v>8</v>
      </c>
      <c r="F15" s="11">
        <v>7</v>
      </c>
      <c r="G15" s="25" t="s">
        <v>6</v>
      </c>
      <c r="H15" s="40">
        <f>SUM(D15*F15)/100</f>
        <v>69.930000000000007</v>
      </c>
    </row>
    <row r="16" spans="1:8" s="4" customFormat="1" ht="8.25" customHeight="1" x14ac:dyDescent="0.2">
      <c r="A16" s="41"/>
      <c r="B16" s="10"/>
      <c r="C16" s="10"/>
      <c r="D16" s="11"/>
      <c r="E16" s="22"/>
      <c r="F16" s="11"/>
      <c r="G16" s="25"/>
      <c r="H16" s="40"/>
    </row>
    <row r="17" spans="1:8" s="1" customFormat="1" ht="14.25" customHeight="1" x14ac:dyDescent="0.2">
      <c r="A17" s="42"/>
      <c r="B17" s="29"/>
      <c r="C17" s="29" t="s">
        <v>15</v>
      </c>
      <c r="D17" s="30"/>
      <c r="E17" s="31"/>
      <c r="F17" s="30"/>
      <c r="G17" s="32"/>
      <c r="H17" s="43">
        <f>SUM(H13:H16)</f>
        <v>408.84899999999999</v>
      </c>
    </row>
    <row r="18" spans="1:8" ht="14.25" customHeight="1" x14ac:dyDescent="0.2">
      <c r="A18" s="37"/>
      <c r="B18" s="16" t="s">
        <v>20</v>
      </c>
      <c r="C18" s="18"/>
      <c r="D18" s="17"/>
      <c r="E18" s="24"/>
      <c r="F18" s="17"/>
      <c r="G18" s="27"/>
      <c r="H18" s="38"/>
    </row>
    <row r="19" spans="1:8" ht="14.25" customHeight="1" x14ac:dyDescent="0.2">
      <c r="A19" s="8"/>
      <c r="B19" s="10"/>
      <c r="C19" s="10" t="s">
        <v>18</v>
      </c>
      <c r="D19" s="12">
        <f>SUM(F7+F8)</f>
        <v>3998</v>
      </c>
      <c r="E19" s="22" t="s">
        <v>8</v>
      </c>
      <c r="F19" s="11">
        <v>1</v>
      </c>
      <c r="G19" s="25" t="s">
        <v>6</v>
      </c>
      <c r="H19" s="40">
        <f>SUM(D19*F19)/100</f>
        <v>39.979999999999997</v>
      </c>
    </row>
    <row r="20" spans="1:8" ht="27.75" customHeight="1" x14ac:dyDescent="0.2">
      <c r="A20" s="8"/>
      <c r="B20" s="10"/>
      <c r="C20" s="56" t="s">
        <v>21</v>
      </c>
      <c r="D20" s="12">
        <f>SUM(F7:F8)</f>
        <v>3998</v>
      </c>
      <c r="E20" s="22" t="s">
        <v>8</v>
      </c>
      <c r="F20" s="11">
        <v>2.2999999999999998</v>
      </c>
      <c r="G20" s="25" t="s">
        <v>6</v>
      </c>
      <c r="H20" s="40">
        <f>SUM(D20*F20)/100</f>
        <v>91.953999999999994</v>
      </c>
    </row>
    <row r="21" spans="1:8" ht="14.25" customHeight="1" x14ac:dyDescent="0.2">
      <c r="A21" s="8"/>
      <c r="B21" s="10"/>
      <c r="C21" s="10" t="s">
        <v>19</v>
      </c>
      <c r="D21" s="12">
        <f>SUM(F7:F8)</f>
        <v>3998</v>
      </c>
      <c r="E21" s="22" t="s">
        <v>8</v>
      </c>
      <c r="F21" s="11">
        <v>0.46</v>
      </c>
      <c r="G21" s="25" t="s">
        <v>6</v>
      </c>
      <c r="H21" s="40">
        <f>SUM(D21*F21)/100</f>
        <v>18.390800000000002</v>
      </c>
    </row>
    <row r="22" spans="1:8" ht="7.5" customHeight="1" x14ac:dyDescent="0.2">
      <c r="A22" s="8"/>
      <c r="B22" s="10"/>
      <c r="C22" s="10"/>
      <c r="D22" s="11"/>
      <c r="E22" s="22"/>
      <c r="F22" s="11"/>
      <c r="G22" s="25"/>
      <c r="H22" s="44"/>
    </row>
    <row r="23" spans="1:8" ht="14.25" customHeight="1" x14ac:dyDescent="0.2">
      <c r="A23" s="35"/>
      <c r="B23" s="14"/>
      <c r="C23" s="29" t="s">
        <v>15</v>
      </c>
      <c r="D23" s="15"/>
      <c r="E23" s="23"/>
      <c r="F23" s="15"/>
      <c r="G23" s="26"/>
      <c r="H23" s="43">
        <f>SUM(H19:H22)</f>
        <v>150.32480000000001</v>
      </c>
    </row>
    <row r="24" spans="1:8" ht="14.25" customHeight="1" x14ac:dyDescent="0.2">
      <c r="A24" s="37"/>
      <c r="B24" s="16" t="s">
        <v>1</v>
      </c>
      <c r="C24" s="16"/>
      <c r="D24" s="17"/>
      <c r="E24" s="24"/>
      <c r="F24" s="17"/>
      <c r="G24" s="27"/>
      <c r="H24" s="38"/>
    </row>
    <row r="25" spans="1:8" ht="14.25" customHeight="1" x14ac:dyDescent="0.2">
      <c r="A25" s="8"/>
      <c r="B25" s="10"/>
      <c r="C25" s="10" t="s">
        <v>2</v>
      </c>
      <c r="D25" s="12">
        <f>SUM(F7)</f>
        <v>2999</v>
      </c>
      <c r="E25" s="22" t="s">
        <v>8</v>
      </c>
      <c r="F25" s="11">
        <v>13.9</v>
      </c>
      <c r="G25" s="25" t="s">
        <v>6</v>
      </c>
      <c r="H25" s="40">
        <f>SUM(D25*F25)/100</f>
        <v>416.86099999999999</v>
      </c>
    </row>
    <row r="26" spans="1:8" ht="14.25" customHeight="1" x14ac:dyDescent="0.2">
      <c r="A26" s="8"/>
      <c r="B26" s="10"/>
      <c r="C26" s="10" t="s">
        <v>3</v>
      </c>
      <c r="D26" s="12">
        <f>SUM(F8)</f>
        <v>999</v>
      </c>
      <c r="E26" s="22" t="s">
        <v>8</v>
      </c>
      <c r="F26" s="11">
        <v>11.3</v>
      </c>
      <c r="G26" s="25" t="s">
        <v>6</v>
      </c>
      <c r="H26" s="40">
        <f>SUM(D26*F26)/100</f>
        <v>112.887</v>
      </c>
    </row>
    <row r="27" spans="1:8" ht="7.5" customHeight="1" x14ac:dyDescent="0.2">
      <c r="A27" s="8"/>
      <c r="B27" s="10"/>
      <c r="C27" s="10"/>
      <c r="D27" s="11"/>
      <c r="E27" s="11"/>
      <c r="F27" s="11"/>
      <c r="G27" s="10"/>
      <c r="H27" s="44"/>
    </row>
    <row r="28" spans="1:8" ht="14.25" customHeight="1" thickBot="1" x14ac:dyDescent="0.25">
      <c r="A28" s="8"/>
      <c r="B28" s="10"/>
      <c r="C28" s="29" t="s">
        <v>15</v>
      </c>
      <c r="D28" s="11"/>
      <c r="E28" s="11"/>
      <c r="F28" s="11"/>
      <c r="G28" s="10"/>
      <c r="H28" s="45">
        <f>SUM(H24:H27)</f>
        <v>529.74800000000005</v>
      </c>
    </row>
    <row r="29" spans="1:8" ht="14.25" customHeight="1" x14ac:dyDescent="0.2">
      <c r="A29" s="5"/>
      <c r="B29" s="19" t="s">
        <v>17</v>
      </c>
      <c r="C29" s="20"/>
      <c r="D29" s="21"/>
      <c r="E29" s="21"/>
      <c r="F29" s="21"/>
      <c r="G29" s="20"/>
      <c r="H29" s="46"/>
    </row>
    <row r="30" spans="1:8" s="3" customFormat="1" ht="14.25" customHeight="1" x14ac:dyDescent="0.2">
      <c r="A30" s="8"/>
      <c r="B30" s="10"/>
      <c r="C30" s="10" t="s">
        <v>15</v>
      </c>
      <c r="D30" s="11"/>
      <c r="E30" s="11"/>
      <c r="F30" s="11"/>
      <c r="G30" s="10"/>
      <c r="H30" s="40">
        <f>SUM(H28+H23+H17)</f>
        <v>1088.9218000000001</v>
      </c>
    </row>
    <row r="31" spans="1:8" ht="14.25" customHeight="1" thickBot="1" x14ac:dyDescent="0.25">
      <c r="A31" s="8"/>
      <c r="B31" s="10"/>
      <c r="C31" s="10" t="s">
        <v>22</v>
      </c>
      <c r="D31" s="11"/>
      <c r="E31" s="11"/>
      <c r="F31" s="11"/>
      <c r="G31" s="10"/>
      <c r="H31" s="40">
        <f>SUM(H30*0.077)</f>
        <v>83.8469786</v>
      </c>
    </row>
    <row r="32" spans="1:8" s="1" customFormat="1" ht="14.25" customHeight="1" thickBot="1" x14ac:dyDescent="0.25">
      <c r="A32" s="51"/>
      <c r="B32" s="9"/>
      <c r="C32" s="9" t="s">
        <v>16</v>
      </c>
      <c r="D32" s="54"/>
      <c r="E32" s="54"/>
      <c r="F32" s="54"/>
      <c r="G32" s="9"/>
      <c r="H32" s="55">
        <f>SUM(H30:H31)</f>
        <v>1172.7687786000001</v>
      </c>
    </row>
    <row r="33" spans="1:8" x14ac:dyDescent="0.2">
      <c r="A33" s="5"/>
      <c r="B33" s="6"/>
      <c r="C33" s="6"/>
      <c r="D33" s="7"/>
      <c r="E33" s="7"/>
      <c r="F33" s="7"/>
      <c r="G33" s="6"/>
      <c r="H33" s="6"/>
    </row>
  </sheetData>
  <mergeCells count="1">
    <mergeCell ref="B5:C5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Basistarif</vt:lpstr>
      <vt:lpstr>Basistarif!Druckbereich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Deplazes</dc:creator>
  <cp:lastModifiedBy>Linus Vincenz</cp:lastModifiedBy>
  <cp:lastPrinted>2018-09-06T13:49:38Z</cp:lastPrinted>
  <dcterms:created xsi:type="dcterms:W3CDTF">2008-08-15T12:55:58Z</dcterms:created>
  <dcterms:modified xsi:type="dcterms:W3CDTF">2022-10-03T08:43:42Z</dcterms:modified>
</cp:coreProperties>
</file>